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-02\FINANCAS\SF4\SF-41\SF-402.2\ALDO 2020\ML e PL\PL Alteração Quadro de Renúncia LDO 2020\"/>
    </mc:Choice>
  </mc:AlternateContent>
  <xr:revisionPtr revIDLastSave="0" documentId="13_ncr:1_{2E77479A-0100-410F-B6AC-981D876A2A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núncia da Receita final (imp)" sheetId="1" r:id="rId1"/>
  </sheets>
  <definedNames>
    <definedName name="_xlnm.Print_Area" localSheetId="0">'Renúncia da Receita final (imp)'!$A$1:$I$57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F28" i="1"/>
  <c r="D28" i="1"/>
  <c r="F34" i="1"/>
  <c r="H34" i="1" s="1"/>
  <c r="D34" i="1"/>
  <c r="H27" i="1" l="1"/>
  <c r="F27" i="1" l="1"/>
  <c r="F54" i="1" s="1"/>
  <c r="D27" i="1"/>
  <c r="D54" i="1" s="1"/>
  <c r="F44" i="1"/>
  <c r="H44" i="1" s="1"/>
  <c r="H54" i="1" s="1"/>
  <c r="F53" i="1"/>
  <c r="H53" i="1" s="1"/>
  <c r="G54" i="1"/>
  <c r="E54" i="1"/>
</calcChain>
</file>

<file path=xl/sharedStrings.xml><?xml version="1.0" encoding="utf-8"?>
<sst xmlns="http://schemas.openxmlformats.org/spreadsheetml/2006/main" count="115" uniqueCount="63">
  <si>
    <t>PREFEITURA DO  MUNICÍPIO DE SÃO BERNARDO DO CAMPO</t>
  </si>
  <si>
    <t>LEI DE DIRETRIZES ORÇAMENTÁRIAS - ANEXO VIII</t>
  </si>
  <si>
    <t>ANEXO DE METAS FISCAIS</t>
  </si>
  <si>
    <t>ESTIMATIVA E COMPENSAÇÃO DA RENÚNCIA DE RECEITA</t>
  </si>
  <si>
    <t>AMF - Tabela 8 (LRF, art. 4°, § 2°, inciso V)</t>
  </si>
  <si>
    <t>R$ milhares</t>
  </si>
  <si>
    <t>TRIBUTO/</t>
  </si>
  <si>
    <t>MODALIDADE</t>
  </si>
  <si>
    <t>SETORES/PROGRAMAS/</t>
  </si>
  <si>
    <t>RENÚNCIA DA RECEITA PREVISTA</t>
  </si>
  <si>
    <t>COMPENSAÇÃO</t>
  </si>
  <si>
    <t>CONTRIBUIÇÃO</t>
  </si>
  <si>
    <t>BENEFICIÁRIO</t>
  </si>
  <si>
    <t>para 2021</t>
  </si>
  <si>
    <t>para 2022</t>
  </si>
  <si>
    <t>IPTU / Taxas</t>
  </si>
  <si>
    <t>Isenção / Remissão</t>
  </si>
  <si>
    <t>Aposentados/Pensionistas</t>
  </si>
  <si>
    <t>Previsão conf. Artº 14 inciso I e Artº 12 da L.C.101/00</t>
  </si>
  <si>
    <t>Isenção</t>
  </si>
  <si>
    <t>Ex-combatentes</t>
  </si>
  <si>
    <t>Hortifrutigranjeiros / Cobertura Vegetal</t>
  </si>
  <si>
    <t>Isenção Automática (R$ 56.057,50)</t>
  </si>
  <si>
    <t>Cobertura Vegetal</t>
  </si>
  <si>
    <t>Aposentados/Cobertura Vegetal</t>
  </si>
  <si>
    <t>Aposentados/isenção Automática  (R$ 56.057,50)</t>
  </si>
  <si>
    <t>Remissão</t>
  </si>
  <si>
    <t>Remissão em decorrência da incapacidade econômica / financeira do contribuinte</t>
  </si>
  <si>
    <t>Demais Isenções / Entidade Sem fins Lucrativos</t>
  </si>
  <si>
    <t xml:space="preserve">Desconto p/ Pagamento Antecipado </t>
  </si>
  <si>
    <t>Templos</t>
  </si>
  <si>
    <t>Autarquias Municipais</t>
  </si>
  <si>
    <t>Programa de incentivo fiscal</t>
  </si>
  <si>
    <t>Isenção / Redução de Alíquota / Remissão</t>
  </si>
  <si>
    <t>Incentivo à regularização de áreas e ajustes de alíquotas</t>
  </si>
  <si>
    <t>Benefícios para os empreendimentos habitacionais produzidos pela CDHU</t>
  </si>
  <si>
    <t>Incentivo programas institucionais</t>
  </si>
  <si>
    <t>Universidade Pública</t>
  </si>
  <si>
    <t>Programa de incentivo à adimplência</t>
  </si>
  <si>
    <t>Restrição de uso de imóvel por ato administrativo</t>
  </si>
  <si>
    <t>ISSQN</t>
  </si>
  <si>
    <t>Desconto p/ Pagamento Antecipado</t>
  </si>
  <si>
    <t>Isenção/Remissão/ Redução de Alíquota</t>
  </si>
  <si>
    <t>Incentivo a programas institucionais e de cunho legal / Demais Isenções / Remissão</t>
  </si>
  <si>
    <t>Redução Alíquota</t>
  </si>
  <si>
    <t>Incentivo a programas habitacionais</t>
  </si>
  <si>
    <t>Taxa de Fiscalização
de Funcionamento, Publicidade, Obras e Sanitária</t>
  </si>
  <si>
    <t>Entidades/Templos</t>
  </si>
  <si>
    <t>Desconto p/ pagamento antecipado</t>
  </si>
  <si>
    <t>Entidades de Apoio à Educação (APMs)</t>
  </si>
  <si>
    <t>Isenção às Microempresas Individuais (MEIs)</t>
  </si>
  <si>
    <t>Isenção por incentivo a programas habitacionais e regularizações de áreas</t>
  </si>
  <si>
    <t>Remissão / Isenção</t>
  </si>
  <si>
    <t>Incentivo à mobilidade urbana</t>
  </si>
  <si>
    <t>CIP</t>
  </si>
  <si>
    <t>ITBI</t>
  </si>
  <si>
    <t>Incentivo à regularização da propriedade e Demais Títulos</t>
  </si>
  <si>
    <t>Isenção por incentivo a programas habitacionais</t>
  </si>
  <si>
    <t>Outras rendas municipais</t>
  </si>
  <si>
    <t>TOTAL</t>
  </si>
  <si>
    <t>FONTE: Departamento da Receita-SF.1 - previsão dos valores passíveis de renúncia; Banco Central do Brasil - previsão de variação do IPCA (02/2019).
Índices IPCA-15 utilizados: 2019 = 3,79%; 2020 = 3,98% ; 2021 = 3,75% e 2022 = 3,75%</t>
  </si>
  <si>
    <t xml:space="preserve">Incentivo a programações culturais, festivas e de lazer </t>
  </si>
  <si>
    <t>Incentivo a programações culturais, festivais e de lazer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</si>
</sst>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" applyFont="1" applyFill="1"/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left" vertical="center"/>
    </xf>
    <xf numFmtId="165" fontId="2" fillId="0" borderId="0" xfId="2" applyNumberFormat="1" applyFont="1" applyFill="1" applyAlignment="1">
      <alignment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horizontal="left" vertical="justify"/>
    </xf>
    <xf numFmtId="0" fontId="7" fillId="0" borderId="30" xfId="2" applyFont="1" applyFill="1" applyBorder="1"/>
    <xf numFmtId="0" fontId="6" fillId="0" borderId="0" xfId="2" applyFont="1" applyFill="1" applyBorder="1" applyAlignment="1">
      <alignment horizontal="left"/>
    </xf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8" fillId="0" borderId="0" xfId="2" applyFont="1" applyFill="1" applyAlignment="1">
      <alignment vertical="center"/>
    </xf>
    <xf numFmtId="164" fontId="4" fillId="0" borderId="14" xfId="1" applyNumberFormat="1" applyFont="1" applyFill="1" applyBorder="1" applyAlignment="1">
      <alignment horizontal="right" vertical="center"/>
    </xf>
    <xf numFmtId="43" fontId="4" fillId="0" borderId="14" xfId="1" applyFont="1" applyFill="1" applyBorder="1" applyAlignment="1">
      <alignment horizontal="right" vertical="center"/>
    </xf>
    <xf numFmtId="164" fontId="4" fillId="0" borderId="16" xfId="1" applyNumberFormat="1" applyFont="1" applyFill="1" applyBorder="1" applyAlignment="1">
      <alignment horizontal="right" vertical="center"/>
    </xf>
    <xf numFmtId="43" fontId="4" fillId="0" borderId="16" xfId="1" applyFont="1" applyFill="1" applyBorder="1" applyAlignment="1">
      <alignment horizontal="right" vertical="center"/>
    </xf>
    <xf numFmtId="164" fontId="4" fillId="0" borderId="18" xfId="1" applyNumberFormat="1" applyFont="1" applyFill="1" applyBorder="1" applyAlignment="1">
      <alignment horizontal="right" vertical="center"/>
    </xf>
    <xf numFmtId="43" fontId="4" fillId="0" borderId="18" xfId="1" applyFont="1" applyFill="1" applyBorder="1" applyAlignment="1">
      <alignment horizontal="right" vertical="center"/>
    </xf>
    <xf numFmtId="164" fontId="4" fillId="0" borderId="20" xfId="2" applyNumberFormat="1" applyFont="1" applyFill="1" applyBorder="1" applyAlignment="1">
      <alignment horizontal="right" vertical="center"/>
    </xf>
    <xf numFmtId="4" fontId="4" fillId="0" borderId="20" xfId="2" applyNumberFormat="1" applyFont="1" applyFill="1" applyBorder="1" applyAlignment="1">
      <alignment horizontal="right" vertical="center"/>
    </xf>
    <xf numFmtId="164" fontId="4" fillId="0" borderId="16" xfId="2" applyNumberFormat="1" applyFont="1" applyFill="1" applyBorder="1" applyAlignment="1">
      <alignment horizontal="right" vertical="center"/>
    </xf>
    <xf numFmtId="4" fontId="4" fillId="0" borderId="16" xfId="2" applyNumberFormat="1" applyFont="1" applyFill="1" applyBorder="1" applyAlignment="1">
      <alignment horizontal="right" vertical="center"/>
    </xf>
    <xf numFmtId="164" fontId="4" fillId="0" borderId="22" xfId="2" applyNumberFormat="1" applyFont="1" applyFill="1" applyBorder="1" applyAlignment="1">
      <alignment horizontal="right" vertical="center"/>
    </xf>
    <xf numFmtId="4" fontId="4" fillId="0" borderId="22" xfId="2" applyNumberFormat="1" applyFont="1" applyFill="1" applyBorder="1" applyAlignment="1">
      <alignment horizontal="right" vertical="center"/>
    </xf>
    <xf numFmtId="164" fontId="4" fillId="0" borderId="18" xfId="2" applyNumberFormat="1" applyFont="1" applyFill="1" applyBorder="1" applyAlignment="1">
      <alignment horizontal="right" vertical="center"/>
    </xf>
    <xf numFmtId="4" fontId="4" fillId="0" borderId="18" xfId="2" applyNumberFormat="1" applyFont="1" applyFill="1" applyBorder="1" applyAlignment="1">
      <alignment horizontal="right" vertical="center"/>
    </xf>
    <xf numFmtId="164" fontId="4" fillId="0" borderId="14" xfId="2" applyNumberFormat="1" applyFont="1" applyFill="1" applyBorder="1" applyAlignment="1">
      <alignment horizontal="right" vertical="center"/>
    </xf>
    <xf numFmtId="4" fontId="4" fillId="0" borderId="14" xfId="2" applyNumberFormat="1" applyFont="1" applyFill="1" applyBorder="1" applyAlignment="1">
      <alignment horizontal="right" vertical="center"/>
    </xf>
    <xf numFmtId="164" fontId="3" fillId="0" borderId="22" xfId="2" applyNumberFormat="1" applyFont="1" applyFill="1" applyBorder="1" applyAlignment="1">
      <alignment horizontal="right" vertical="center"/>
    </xf>
    <xf numFmtId="0" fontId="3" fillId="0" borderId="11" xfId="2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right" vertical="center"/>
    </xf>
    <xf numFmtId="43" fontId="4" fillId="0" borderId="19" xfId="1" applyFont="1" applyFill="1" applyBorder="1" applyAlignment="1">
      <alignment horizontal="right" vertical="center"/>
    </xf>
    <xf numFmtId="164" fontId="4" fillId="0" borderId="10" xfId="2" applyNumberFormat="1" applyFont="1" applyFill="1" applyBorder="1" applyAlignment="1">
      <alignment horizontal="right" vertical="center"/>
    </xf>
    <xf numFmtId="4" fontId="4" fillId="0" borderId="10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0" fontId="6" fillId="0" borderId="6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890058</xdr:colOff>
      <xdr:row>0</xdr:row>
      <xdr:rowOff>101600</xdr:rowOff>
    </xdr:from>
    <xdr:to>
      <xdr:col>2</xdr:col>
      <xdr:colOff>1785408</xdr:colOff>
      <xdr:row>5</xdr:row>
      <xdr:rowOff>24316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58" y="101600"/>
          <a:ext cx="895350" cy="1002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K66"/>
  <sheetViews>
    <sheetView showGridLines="0" tabSelected="1" view="pageBreakPreview" zoomScale="75" zoomScaleNormal="75" zoomScaleSheetLayoutView="75" workbookViewId="0">
      <selection activeCell="F49" sqref="F49"/>
    </sheetView>
  </sheetViews>
  <sheetFormatPr defaultRowHeight="16.5" customHeight="1" x14ac:dyDescent="0.2"/>
  <cols>
    <col min="1" max="1" width="20" style="1" customWidth="1"/>
    <col min="2" max="2" width="42.42578125" style="1" customWidth="1"/>
    <col min="3" max="3" width="84.42578125" style="1" bestFit="1" customWidth="1"/>
    <col min="4" max="4" width="24.28515625" style="1" bestFit="1" customWidth="1"/>
    <col min="5" max="5" width="30.28515625" style="1" hidden="1" customWidth="1"/>
    <col min="6" max="6" width="24.28515625" style="1" bestFit="1" customWidth="1"/>
    <col min="7" max="7" width="30.28515625" style="1" hidden="1" customWidth="1"/>
    <col min="8" max="8" width="24.28515625" style="1" bestFit="1" customWidth="1"/>
    <col min="9" max="9" width="29.28515625" style="1" customWidth="1"/>
    <col min="10" max="16384" width="9.140625" style="1"/>
  </cols>
  <sheetData>
    <row r="1" spans="1:11" ht="16.5" customHeight="1" x14ac:dyDescent="0.2">
      <c r="A1" s="74"/>
      <c r="B1" s="74"/>
      <c r="C1" s="74"/>
      <c r="D1" s="74"/>
      <c r="E1" s="74"/>
      <c r="F1" s="74"/>
      <c r="G1" s="74"/>
      <c r="H1" s="74"/>
      <c r="I1" s="74"/>
    </row>
    <row r="2" spans="1:11" ht="16.5" customHeight="1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1" ht="16.5" customHeight="1" x14ac:dyDescent="0.2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11" ht="16.5" customHeight="1" x14ac:dyDescent="0.2">
      <c r="A4" s="76" t="s">
        <v>2</v>
      </c>
      <c r="B4" s="76"/>
      <c r="C4" s="76"/>
      <c r="D4" s="76"/>
      <c r="E4" s="76"/>
      <c r="F4" s="76"/>
      <c r="G4" s="76"/>
      <c r="H4" s="76"/>
      <c r="I4" s="76"/>
    </row>
    <row r="5" spans="1:11" ht="16.5" customHeight="1" x14ac:dyDescent="0.2">
      <c r="A5" s="75" t="s">
        <v>3</v>
      </c>
      <c r="B5" s="75"/>
      <c r="C5" s="75"/>
      <c r="D5" s="75"/>
      <c r="E5" s="75"/>
      <c r="F5" s="75"/>
      <c r="G5" s="75"/>
      <c r="H5" s="75"/>
      <c r="I5" s="75"/>
    </row>
    <row r="6" spans="1:11" ht="16.5" customHeight="1" x14ac:dyDescent="0.2">
      <c r="A6" s="75">
        <v>2020</v>
      </c>
      <c r="B6" s="75"/>
      <c r="C6" s="75"/>
      <c r="D6" s="75"/>
      <c r="E6" s="75"/>
      <c r="F6" s="75"/>
      <c r="G6" s="75"/>
      <c r="H6" s="75"/>
      <c r="I6" s="75"/>
    </row>
    <row r="7" spans="1:11" ht="16.5" customHeight="1" thickBot="1" x14ac:dyDescent="0.25">
      <c r="A7" s="2" t="s">
        <v>4</v>
      </c>
      <c r="B7" s="3"/>
      <c r="I7" s="4" t="s">
        <v>5</v>
      </c>
    </row>
    <row r="8" spans="1:11" s="7" customFormat="1" ht="21.75" customHeight="1" thickBot="1" x14ac:dyDescent="0.3">
      <c r="A8" s="5" t="s">
        <v>6</v>
      </c>
      <c r="B8" s="77" t="s">
        <v>7</v>
      </c>
      <c r="C8" s="6" t="s">
        <v>8</v>
      </c>
      <c r="D8" s="79" t="s">
        <v>9</v>
      </c>
      <c r="E8" s="80"/>
      <c r="F8" s="80"/>
      <c r="G8" s="80"/>
      <c r="H8" s="81"/>
      <c r="I8" s="82" t="s">
        <v>10</v>
      </c>
    </row>
    <row r="9" spans="1:11" s="7" customFormat="1" ht="20.25" customHeight="1" thickBot="1" x14ac:dyDescent="0.3">
      <c r="A9" s="8" t="s">
        <v>11</v>
      </c>
      <c r="B9" s="78"/>
      <c r="C9" s="9" t="s">
        <v>12</v>
      </c>
      <c r="D9" s="47">
        <v>2020</v>
      </c>
      <c r="E9" s="47" t="s">
        <v>13</v>
      </c>
      <c r="F9" s="47">
        <v>2021</v>
      </c>
      <c r="G9" s="47" t="s">
        <v>14</v>
      </c>
      <c r="H9" s="47">
        <v>2022</v>
      </c>
      <c r="I9" s="83"/>
    </row>
    <row r="10" spans="1:11" s="7" customFormat="1" ht="16.5" customHeight="1" x14ac:dyDescent="0.25">
      <c r="A10" s="84" t="s">
        <v>15</v>
      </c>
      <c r="B10" s="10" t="s">
        <v>16</v>
      </c>
      <c r="C10" s="11" t="s">
        <v>17</v>
      </c>
      <c r="D10" s="30">
        <v>5652</v>
      </c>
      <c r="E10" s="31">
        <v>5876842.6518643629</v>
      </c>
      <c r="F10" s="30">
        <v>5877</v>
      </c>
      <c r="G10" s="31">
        <v>6097224.2513092766</v>
      </c>
      <c r="H10" s="30">
        <v>6098</v>
      </c>
      <c r="I10" s="59" t="s">
        <v>18</v>
      </c>
      <c r="J10" s="12"/>
      <c r="K10" s="12"/>
    </row>
    <row r="11" spans="1:11" s="7" customFormat="1" ht="16.5" customHeight="1" x14ac:dyDescent="0.25">
      <c r="A11" s="84"/>
      <c r="B11" s="13" t="s">
        <v>19</v>
      </c>
      <c r="C11" s="14" t="s">
        <v>20</v>
      </c>
      <c r="D11" s="32">
        <v>13</v>
      </c>
      <c r="E11" s="33">
        <v>12894.552997684552</v>
      </c>
      <c r="F11" s="32">
        <v>13</v>
      </c>
      <c r="G11" s="33">
        <v>13378.098735097723</v>
      </c>
      <c r="H11" s="32">
        <v>14</v>
      </c>
      <c r="I11" s="59"/>
      <c r="J11" s="12"/>
      <c r="K11" s="12"/>
    </row>
    <row r="12" spans="1:11" s="7" customFormat="1" ht="16.5" customHeight="1" x14ac:dyDescent="0.25">
      <c r="A12" s="84"/>
      <c r="B12" s="13" t="s">
        <v>19</v>
      </c>
      <c r="C12" s="14" t="s">
        <v>21</v>
      </c>
      <c r="D12" s="32">
        <v>154</v>
      </c>
      <c r="E12" s="33">
        <v>159757.28074796795</v>
      </c>
      <c r="F12" s="32">
        <v>160</v>
      </c>
      <c r="G12" s="33">
        <v>165748.17877601675</v>
      </c>
      <c r="H12" s="32">
        <v>166</v>
      </c>
      <c r="I12" s="59"/>
      <c r="J12" s="12"/>
      <c r="K12" s="12"/>
    </row>
    <row r="13" spans="1:11" ht="16.5" customHeight="1" x14ac:dyDescent="0.2">
      <c r="A13" s="84"/>
      <c r="B13" s="13" t="s">
        <v>19</v>
      </c>
      <c r="C13" s="14" t="s">
        <v>22</v>
      </c>
      <c r="D13" s="32">
        <v>1006</v>
      </c>
      <c r="E13" s="33">
        <v>1045348.2335023115</v>
      </c>
      <c r="F13" s="32">
        <v>1046</v>
      </c>
      <c r="G13" s="33">
        <v>1084548.7922586482</v>
      </c>
      <c r="H13" s="32">
        <v>1085</v>
      </c>
      <c r="I13" s="59"/>
      <c r="J13" s="12"/>
      <c r="K13" s="12"/>
    </row>
    <row r="14" spans="1:11" ht="16.5" customHeight="1" x14ac:dyDescent="0.2">
      <c r="A14" s="84"/>
      <c r="B14" s="13" t="s">
        <v>19</v>
      </c>
      <c r="C14" s="14" t="s">
        <v>23</v>
      </c>
      <c r="D14" s="32">
        <v>3239</v>
      </c>
      <c r="E14" s="33">
        <v>3367226.8719364274</v>
      </c>
      <c r="F14" s="32">
        <v>3368</v>
      </c>
      <c r="G14" s="33">
        <v>3493497.8796340437</v>
      </c>
      <c r="H14" s="32">
        <v>3494</v>
      </c>
      <c r="I14" s="59"/>
      <c r="J14" s="12"/>
      <c r="K14" s="12"/>
    </row>
    <row r="15" spans="1:11" ht="16.5" customHeight="1" x14ac:dyDescent="0.2">
      <c r="A15" s="84"/>
      <c r="B15" s="13" t="s">
        <v>19</v>
      </c>
      <c r="C15" s="14" t="s">
        <v>24</v>
      </c>
      <c r="D15" s="32">
        <v>25</v>
      </c>
      <c r="E15" s="33">
        <v>25120.890601283547</v>
      </c>
      <c r="F15" s="32">
        <v>26</v>
      </c>
      <c r="G15" s="33">
        <v>26062.92399883168</v>
      </c>
      <c r="H15" s="32">
        <v>27</v>
      </c>
      <c r="I15" s="66"/>
      <c r="J15" s="12"/>
      <c r="K15" s="12"/>
    </row>
    <row r="16" spans="1:11" ht="16.5" customHeight="1" x14ac:dyDescent="0.2">
      <c r="A16" s="84"/>
      <c r="B16" s="13" t="s">
        <v>19</v>
      </c>
      <c r="C16" s="14" t="s">
        <v>25</v>
      </c>
      <c r="D16" s="32">
        <v>66</v>
      </c>
      <c r="E16" s="33">
        <v>68559.78940067465</v>
      </c>
      <c r="F16" s="32">
        <v>69</v>
      </c>
      <c r="G16" s="33">
        <v>71130.781503199949</v>
      </c>
      <c r="H16" s="32">
        <v>72</v>
      </c>
      <c r="I16" s="66"/>
      <c r="J16" s="12"/>
      <c r="K16" s="12"/>
    </row>
    <row r="17" spans="1:11" ht="16.5" customHeight="1" x14ac:dyDescent="0.2">
      <c r="A17" s="84"/>
      <c r="B17" s="13" t="s">
        <v>26</v>
      </c>
      <c r="C17" s="14" t="s">
        <v>27</v>
      </c>
      <c r="D17" s="32">
        <v>87</v>
      </c>
      <c r="E17" s="33">
        <v>90386.869945057988</v>
      </c>
      <c r="F17" s="32">
        <v>91</v>
      </c>
      <c r="G17" s="33">
        <v>93776.377567997668</v>
      </c>
      <c r="H17" s="32">
        <v>94</v>
      </c>
      <c r="I17" s="66"/>
      <c r="J17" s="12"/>
      <c r="K17" s="12"/>
    </row>
    <row r="18" spans="1:11" ht="16.5" customHeight="1" x14ac:dyDescent="0.2">
      <c r="A18" s="84"/>
      <c r="B18" s="13" t="s">
        <v>16</v>
      </c>
      <c r="C18" s="14" t="s">
        <v>28</v>
      </c>
      <c r="D18" s="32">
        <v>8092</v>
      </c>
      <c r="E18" s="33">
        <v>8413284.3723387811</v>
      </c>
      <c r="F18" s="32">
        <v>8414</v>
      </c>
      <c r="G18" s="33">
        <v>8728782.5363014862</v>
      </c>
      <c r="H18" s="32">
        <v>8729</v>
      </c>
      <c r="I18" s="66"/>
      <c r="J18" s="12"/>
      <c r="K18" s="12"/>
    </row>
    <row r="19" spans="1:11" ht="16.5" customHeight="1" x14ac:dyDescent="0.2">
      <c r="A19" s="84"/>
      <c r="B19" s="13" t="s">
        <v>19</v>
      </c>
      <c r="C19" s="14" t="s">
        <v>29</v>
      </c>
      <c r="D19" s="32">
        <v>8341</v>
      </c>
      <c r="E19" s="33">
        <v>8672342.1639886815</v>
      </c>
      <c r="F19" s="32">
        <v>8673</v>
      </c>
      <c r="G19" s="33">
        <v>8997554.9951382577</v>
      </c>
      <c r="H19" s="32">
        <v>8998</v>
      </c>
      <c r="I19" s="66"/>
      <c r="J19" s="12"/>
      <c r="K19" s="12"/>
    </row>
    <row r="20" spans="1:11" ht="16.5" customHeight="1" x14ac:dyDescent="0.2">
      <c r="A20" s="84"/>
      <c r="B20" s="13" t="s">
        <v>16</v>
      </c>
      <c r="C20" s="14" t="s">
        <v>30</v>
      </c>
      <c r="D20" s="32">
        <v>6306</v>
      </c>
      <c r="E20" s="33">
        <v>6556154.012745969</v>
      </c>
      <c r="F20" s="32">
        <v>6557</v>
      </c>
      <c r="G20" s="33">
        <v>6802009.7882239437</v>
      </c>
      <c r="H20" s="32">
        <v>6803</v>
      </c>
      <c r="I20" s="66"/>
      <c r="J20" s="12"/>
      <c r="K20" s="12"/>
    </row>
    <row r="21" spans="1:11" ht="16.5" customHeight="1" x14ac:dyDescent="0.2">
      <c r="A21" s="84"/>
      <c r="B21" s="13" t="s">
        <v>19</v>
      </c>
      <c r="C21" s="14" t="s">
        <v>31</v>
      </c>
      <c r="D21" s="32">
        <v>73</v>
      </c>
      <c r="E21" s="33">
        <v>75409.411910421579</v>
      </c>
      <c r="F21" s="32">
        <v>76</v>
      </c>
      <c r="G21" s="33">
        <v>78237.264857062401</v>
      </c>
      <c r="H21" s="32">
        <v>79</v>
      </c>
      <c r="I21" s="66"/>
      <c r="J21" s="12"/>
      <c r="K21" s="12"/>
    </row>
    <row r="22" spans="1:11" ht="16.5" customHeight="1" x14ac:dyDescent="0.2">
      <c r="A22" s="84"/>
      <c r="B22" s="13" t="s">
        <v>19</v>
      </c>
      <c r="C22" s="15" t="s">
        <v>32</v>
      </c>
      <c r="D22" s="32">
        <v>5189.5</v>
      </c>
      <c r="E22" s="33">
        <v>9380479.5866400022</v>
      </c>
      <c r="F22" s="32">
        <v>5396.0421000000006</v>
      </c>
      <c r="G22" s="33">
        <v>9732247.5711390022</v>
      </c>
      <c r="H22" s="32">
        <v>5598.3936787500015</v>
      </c>
      <c r="I22" s="66"/>
      <c r="J22" s="12"/>
      <c r="K22" s="12"/>
    </row>
    <row r="23" spans="1:11" ht="16.5" customHeight="1" x14ac:dyDescent="0.2">
      <c r="A23" s="84"/>
      <c r="B23" s="13" t="s">
        <v>33</v>
      </c>
      <c r="C23" s="15" t="s">
        <v>34</v>
      </c>
      <c r="D23" s="32">
        <v>5355</v>
      </c>
      <c r="E23" s="33">
        <v>5567636.2387800012</v>
      </c>
      <c r="F23" s="32">
        <v>5568</v>
      </c>
      <c r="G23" s="33">
        <v>5776422.597734252</v>
      </c>
      <c r="H23" s="32">
        <v>5777</v>
      </c>
      <c r="I23" s="66"/>
      <c r="J23" s="12"/>
      <c r="K23" s="12"/>
    </row>
    <row r="24" spans="1:11" ht="16.5" customHeight="1" x14ac:dyDescent="0.2">
      <c r="A24" s="84"/>
      <c r="B24" s="13" t="s">
        <v>16</v>
      </c>
      <c r="C24" s="15" t="s">
        <v>35</v>
      </c>
      <c r="D24" s="32">
        <v>4151.6000000000004</v>
      </c>
      <c r="E24" s="33">
        <v>1334207.5395191978</v>
      </c>
      <c r="F24" s="32">
        <v>4316.8336800000006</v>
      </c>
      <c r="G24" s="33">
        <v>1384240.3222511678</v>
      </c>
      <c r="H24" s="32">
        <v>4478.7149430000009</v>
      </c>
      <c r="I24" s="66"/>
      <c r="J24" s="12"/>
      <c r="K24" s="12"/>
    </row>
    <row r="25" spans="1:11" ht="16.5" customHeight="1" x14ac:dyDescent="0.2">
      <c r="A25" s="84"/>
      <c r="B25" s="13" t="s">
        <v>33</v>
      </c>
      <c r="C25" s="15" t="s">
        <v>36</v>
      </c>
      <c r="D25" s="32">
        <v>4516</v>
      </c>
      <c r="E25" s="33">
        <v>4695635.8354200004</v>
      </c>
      <c r="F25" s="32">
        <v>4696</v>
      </c>
      <c r="G25" s="33">
        <v>4871722.179248251</v>
      </c>
      <c r="H25" s="32">
        <v>4872</v>
      </c>
      <c r="I25" s="66"/>
      <c r="J25" s="12"/>
      <c r="K25" s="12"/>
    </row>
    <row r="26" spans="1:11" ht="16.5" customHeight="1" x14ac:dyDescent="0.2">
      <c r="A26" s="84"/>
      <c r="B26" s="13" t="s">
        <v>19</v>
      </c>
      <c r="C26" s="15" t="s">
        <v>37</v>
      </c>
      <c r="D26" s="32">
        <v>62</v>
      </c>
      <c r="E26" s="33">
        <v>64209.910734418787</v>
      </c>
      <c r="F26" s="32">
        <v>65</v>
      </c>
      <c r="G26" s="33">
        <v>66617.782386959501</v>
      </c>
      <c r="H26" s="32">
        <v>67</v>
      </c>
      <c r="I26" s="66"/>
      <c r="J26" s="12"/>
      <c r="K26" s="12"/>
    </row>
    <row r="27" spans="1:11" ht="16.5" customHeight="1" x14ac:dyDescent="0.2">
      <c r="A27" s="84"/>
      <c r="B27" s="13" t="s">
        <v>33</v>
      </c>
      <c r="C27" s="16" t="s">
        <v>38</v>
      </c>
      <c r="D27" s="48">
        <f>6699-393</f>
        <v>6306</v>
      </c>
      <c r="E27" s="49">
        <v>6965211.1426800005</v>
      </c>
      <c r="F27" s="48">
        <f>6966-408</f>
        <v>6558</v>
      </c>
      <c r="G27" s="49">
        <v>7226406.5605305014</v>
      </c>
      <c r="H27" s="48">
        <f>7227-424</f>
        <v>6803</v>
      </c>
      <c r="I27" s="66"/>
      <c r="J27" s="12"/>
      <c r="K27" s="12"/>
    </row>
    <row r="28" spans="1:11" ht="16.5" customHeight="1" thickBot="1" x14ac:dyDescent="0.25">
      <c r="A28" s="84"/>
      <c r="B28" s="13" t="s">
        <v>33</v>
      </c>
      <c r="C28" s="15" t="s">
        <v>39</v>
      </c>
      <c r="D28" s="34">
        <f>2637-163</f>
        <v>2474</v>
      </c>
      <c r="E28" s="35">
        <v>2741189.3868</v>
      </c>
      <c r="F28" s="34">
        <f>2742-169</f>
        <v>2573</v>
      </c>
      <c r="G28" s="35">
        <v>2843983.9888050002</v>
      </c>
      <c r="H28" s="34">
        <f>2844-176</f>
        <v>2668</v>
      </c>
      <c r="I28" s="66"/>
      <c r="J28" s="12"/>
      <c r="K28" s="12"/>
    </row>
    <row r="29" spans="1:11" ht="16.5" customHeight="1" x14ac:dyDescent="0.2">
      <c r="A29" s="68" t="s">
        <v>40</v>
      </c>
      <c r="B29" s="17" t="s">
        <v>19</v>
      </c>
      <c r="C29" s="18" t="s">
        <v>41</v>
      </c>
      <c r="D29" s="36">
        <v>21</v>
      </c>
      <c r="E29" s="37">
        <v>21422.279837234248</v>
      </c>
      <c r="F29" s="36">
        <v>22</v>
      </c>
      <c r="G29" s="37">
        <v>22225.615331130535</v>
      </c>
      <c r="H29" s="36">
        <v>23</v>
      </c>
      <c r="I29" s="65" t="s">
        <v>18</v>
      </c>
      <c r="J29" s="12"/>
      <c r="K29" s="12"/>
    </row>
    <row r="30" spans="1:11" ht="16.5" customHeight="1" x14ac:dyDescent="0.2">
      <c r="A30" s="69"/>
      <c r="B30" s="19" t="s">
        <v>42</v>
      </c>
      <c r="C30" s="15" t="s">
        <v>43</v>
      </c>
      <c r="D30" s="38">
        <v>878</v>
      </c>
      <c r="E30" s="39">
        <v>912334.28548657335</v>
      </c>
      <c r="F30" s="38">
        <v>913</v>
      </c>
      <c r="G30" s="39">
        <v>946546.82119231997</v>
      </c>
      <c r="H30" s="38">
        <v>947</v>
      </c>
      <c r="I30" s="66"/>
      <c r="J30" s="12"/>
      <c r="K30" s="12"/>
    </row>
    <row r="31" spans="1:11" ht="16.5" customHeight="1" x14ac:dyDescent="0.2">
      <c r="A31" s="69"/>
      <c r="B31" s="19" t="s">
        <v>44</v>
      </c>
      <c r="C31" s="15" t="s">
        <v>32</v>
      </c>
      <c r="D31" s="38">
        <v>1556.8500000000001</v>
      </c>
      <c r="E31" s="39">
        <v>6965426.9843640011</v>
      </c>
      <c r="F31" s="38">
        <v>1615.8546150000002</v>
      </c>
      <c r="G31" s="39">
        <v>7226630.4962776517</v>
      </c>
      <c r="H31" s="38">
        <v>1676.4491630625002</v>
      </c>
      <c r="I31" s="66"/>
      <c r="J31" s="12"/>
      <c r="K31" s="12"/>
    </row>
    <row r="32" spans="1:11" ht="16.5" customHeight="1" x14ac:dyDescent="0.2">
      <c r="A32" s="69"/>
      <c r="B32" s="13" t="s">
        <v>44</v>
      </c>
      <c r="C32" s="15" t="s">
        <v>45</v>
      </c>
      <c r="D32" s="38">
        <v>189</v>
      </c>
      <c r="E32" s="39">
        <v>195659.39721702234</v>
      </c>
      <c r="F32" s="38">
        <v>196</v>
      </c>
      <c r="G32" s="39">
        <v>202996.6246126607</v>
      </c>
      <c r="H32" s="38">
        <v>203</v>
      </c>
      <c r="I32" s="66"/>
      <c r="J32" s="12"/>
      <c r="K32" s="12"/>
    </row>
    <row r="33" spans="1:11" ht="16.5" customHeight="1" x14ac:dyDescent="0.2">
      <c r="A33" s="69"/>
      <c r="B33" s="19" t="s">
        <v>26</v>
      </c>
      <c r="C33" s="15" t="s">
        <v>38</v>
      </c>
      <c r="D33" s="42">
        <v>3351</v>
      </c>
      <c r="E33" s="43"/>
      <c r="F33" s="42">
        <v>3484</v>
      </c>
      <c r="G33" s="43"/>
      <c r="H33" s="42">
        <v>3615</v>
      </c>
      <c r="I33" s="66"/>
      <c r="J33" s="12"/>
      <c r="K33" s="12"/>
    </row>
    <row r="34" spans="1:11" ht="16.5" customHeight="1" thickBot="1" x14ac:dyDescent="0.25">
      <c r="A34" s="70"/>
      <c r="B34" s="20" t="s">
        <v>44</v>
      </c>
      <c r="C34" s="21" t="s">
        <v>62</v>
      </c>
      <c r="D34" s="40">
        <f>157*1.0398</f>
        <v>163.24860000000001</v>
      </c>
      <c r="E34" s="41">
        <v>3483684.7797600003</v>
      </c>
      <c r="F34" s="40">
        <f>D34*1.0375</f>
        <v>169.37042250000002</v>
      </c>
      <c r="G34" s="41">
        <v>3614322.9590010005</v>
      </c>
      <c r="H34" s="40">
        <f>F34*1.0375</f>
        <v>175.72181334375003</v>
      </c>
      <c r="I34" s="67"/>
      <c r="J34" s="12"/>
      <c r="K34" s="12"/>
    </row>
    <row r="35" spans="1:11" ht="16.5" customHeight="1" x14ac:dyDescent="0.2">
      <c r="A35" s="52" t="s">
        <v>46</v>
      </c>
      <c r="B35" s="17" t="s">
        <v>16</v>
      </c>
      <c r="C35" s="18" t="s">
        <v>47</v>
      </c>
      <c r="D35" s="36">
        <v>446</v>
      </c>
      <c r="E35" s="37">
        <v>250886.84168773537</v>
      </c>
      <c r="F35" s="36">
        <v>463</v>
      </c>
      <c r="G35" s="37">
        <v>260295.09825102548</v>
      </c>
      <c r="H35" s="36">
        <v>481</v>
      </c>
      <c r="I35" s="65" t="s">
        <v>18</v>
      </c>
      <c r="J35" s="12"/>
      <c r="K35" s="12"/>
    </row>
    <row r="36" spans="1:11" ht="16.5" customHeight="1" x14ac:dyDescent="0.2">
      <c r="A36" s="53"/>
      <c r="B36" s="13" t="s">
        <v>19</v>
      </c>
      <c r="C36" s="14" t="s">
        <v>48</v>
      </c>
      <c r="D36" s="38">
        <v>359</v>
      </c>
      <c r="E36" s="39">
        <v>372442.26236217265</v>
      </c>
      <c r="F36" s="38">
        <v>373</v>
      </c>
      <c r="G36" s="39">
        <v>386408.84720075416</v>
      </c>
      <c r="H36" s="38">
        <v>387</v>
      </c>
      <c r="I36" s="66"/>
      <c r="J36" s="12"/>
      <c r="K36" s="12"/>
    </row>
    <row r="37" spans="1:11" ht="16.5" customHeight="1" x14ac:dyDescent="0.2">
      <c r="A37" s="53"/>
      <c r="B37" s="13" t="s">
        <v>19</v>
      </c>
      <c r="C37" s="14" t="s">
        <v>31</v>
      </c>
      <c r="D37" s="38">
        <v>7</v>
      </c>
      <c r="E37" s="39">
        <v>6869.1001904280793</v>
      </c>
      <c r="F37" s="38">
        <v>7</v>
      </c>
      <c r="G37" s="39">
        <v>7126.6914475691328</v>
      </c>
      <c r="H37" s="38">
        <v>8</v>
      </c>
      <c r="I37" s="66"/>
      <c r="J37" s="12"/>
      <c r="K37" s="12"/>
    </row>
    <row r="38" spans="1:11" ht="16.5" customHeight="1" x14ac:dyDescent="0.2">
      <c r="A38" s="53"/>
      <c r="B38" s="13" t="s">
        <v>19</v>
      </c>
      <c r="C38" s="15" t="s">
        <v>49</v>
      </c>
      <c r="D38" s="38">
        <v>62</v>
      </c>
      <c r="E38" s="39">
        <v>63650.156793311107</v>
      </c>
      <c r="F38" s="38">
        <v>64</v>
      </c>
      <c r="G38" s="39">
        <v>66037.037673060273</v>
      </c>
      <c r="H38" s="38">
        <v>67</v>
      </c>
      <c r="I38" s="66"/>
      <c r="J38" s="12"/>
      <c r="K38" s="12"/>
    </row>
    <row r="39" spans="1:11" ht="16.5" customHeight="1" x14ac:dyDescent="0.2">
      <c r="A39" s="53"/>
      <c r="B39" s="13" t="s">
        <v>19</v>
      </c>
      <c r="C39" s="15" t="s">
        <v>37</v>
      </c>
      <c r="D39" s="38">
        <v>5</v>
      </c>
      <c r="E39" s="39">
        <v>5158.035396540623</v>
      </c>
      <c r="F39" s="38">
        <v>6</v>
      </c>
      <c r="G39" s="39">
        <v>5351.4617239108966</v>
      </c>
      <c r="H39" s="38">
        <v>6</v>
      </c>
      <c r="I39" s="66"/>
      <c r="J39" s="12"/>
      <c r="K39" s="12"/>
    </row>
    <row r="40" spans="1:11" ht="16.5" customHeight="1" x14ac:dyDescent="0.2">
      <c r="A40" s="53"/>
      <c r="B40" s="13" t="s">
        <v>19</v>
      </c>
      <c r="C40" s="15" t="s">
        <v>50</v>
      </c>
      <c r="D40" s="38">
        <v>3572</v>
      </c>
      <c r="E40" s="39">
        <v>3713471.1812703102</v>
      </c>
      <c r="F40" s="38">
        <v>3714</v>
      </c>
      <c r="G40" s="39">
        <v>3852726.3505679471</v>
      </c>
      <c r="H40" s="38">
        <v>3853</v>
      </c>
      <c r="I40" s="66"/>
      <c r="J40" s="12"/>
      <c r="K40" s="12"/>
    </row>
    <row r="41" spans="1:11" ht="16.5" customHeight="1" x14ac:dyDescent="0.2">
      <c r="A41" s="53"/>
      <c r="B41" s="19" t="s">
        <v>19</v>
      </c>
      <c r="C41" s="15" t="s">
        <v>51</v>
      </c>
      <c r="D41" s="38">
        <v>1556.8500000000001</v>
      </c>
      <c r="E41" s="39">
        <v>365660.10476884071</v>
      </c>
      <c r="F41" s="38">
        <v>1618.8126300000001</v>
      </c>
      <c r="G41" s="39">
        <v>379372.35869767226</v>
      </c>
      <c r="H41" s="38">
        <v>1679.5181036250003</v>
      </c>
      <c r="I41" s="66"/>
      <c r="J41" s="12"/>
      <c r="K41" s="12"/>
    </row>
    <row r="42" spans="1:11" ht="16.5" customHeight="1" x14ac:dyDescent="0.2">
      <c r="A42" s="53"/>
      <c r="B42" s="19" t="s">
        <v>52</v>
      </c>
      <c r="C42" s="15" t="s">
        <v>53</v>
      </c>
      <c r="D42" s="42">
        <v>83.032000000000011</v>
      </c>
      <c r="E42" s="43"/>
      <c r="F42" s="42">
        <v>86.336673600000012</v>
      </c>
      <c r="G42" s="43"/>
      <c r="H42" s="42">
        <v>89.772873209280021</v>
      </c>
      <c r="I42" s="66"/>
      <c r="J42" s="12"/>
      <c r="K42" s="12"/>
    </row>
    <row r="43" spans="1:11" ht="16.5" customHeight="1" x14ac:dyDescent="0.2">
      <c r="A43" s="53"/>
      <c r="B43" s="19" t="s">
        <v>26</v>
      </c>
      <c r="C43" s="15" t="s">
        <v>38</v>
      </c>
      <c r="D43" s="42">
        <v>43</v>
      </c>
      <c r="E43" s="43"/>
      <c r="F43" s="42">
        <v>44</v>
      </c>
      <c r="G43" s="43"/>
      <c r="H43" s="42">
        <v>46</v>
      </c>
      <c r="I43" s="66"/>
      <c r="J43" s="12"/>
      <c r="K43" s="12"/>
    </row>
    <row r="44" spans="1:11" ht="19.5" customHeight="1" thickBot="1" x14ac:dyDescent="0.25">
      <c r="A44" s="54"/>
      <c r="B44" s="20" t="s">
        <v>19</v>
      </c>
      <c r="C44" s="21" t="s">
        <v>61</v>
      </c>
      <c r="D44" s="40">
        <v>298</v>
      </c>
      <c r="E44" s="41">
        <v>43677.059827444704</v>
      </c>
      <c r="F44" s="50">
        <f>D44*1.0375</f>
        <v>309.17500000000001</v>
      </c>
      <c r="G44" s="41">
        <v>45314.949570973884</v>
      </c>
      <c r="H44" s="50">
        <f>F44*1.0375</f>
        <v>320.76906250000002</v>
      </c>
      <c r="I44" s="67"/>
      <c r="J44" s="12"/>
      <c r="K44" s="12"/>
    </row>
    <row r="45" spans="1:11" ht="18.75" customHeight="1" x14ac:dyDescent="0.2">
      <c r="A45" s="68" t="s">
        <v>54</v>
      </c>
      <c r="B45" s="17" t="s">
        <v>19</v>
      </c>
      <c r="C45" s="18" t="s">
        <v>41</v>
      </c>
      <c r="D45" s="36">
        <v>27</v>
      </c>
      <c r="E45" s="37">
        <v>27206.911645329765</v>
      </c>
      <c r="F45" s="36">
        <v>28</v>
      </c>
      <c r="G45" s="37">
        <v>28227.170832029635</v>
      </c>
      <c r="H45" s="36">
        <v>29</v>
      </c>
      <c r="I45" s="65" t="s">
        <v>18</v>
      </c>
      <c r="J45" s="12"/>
      <c r="K45" s="12"/>
    </row>
    <row r="46" spans="1:11" ht="18.75" customHeight="1" x14ac:dyDescent="0.2">
      <c r="A46" s="69"/>
      <c r="B46" s="13" t="s">
        <v>16</v>
      </c>
      <c r="C46" s="14" t="s">
        <v>35</v>
      </c>
      <c r="D46" s="38">
        <v>6</v>
      </c>
      <c r="E46" s="39">
        <v>5617.2798261000007</v>
      </c>
      <c r="F46" s="38">
        <v>6</v>
      </c>
      <c r="G46" s="39">
        <v>5827.927819578751</v>
      </c>
      <c r="H46" s="38">
        <v>6</v>
      </c>
      <c r="I46" s="66"/>
      <c r="J46" s="12"/>
      <c r="K46" s="12"/>
    </row>
    <row r="47" spans="1:11" ht="18.75" customHeight="1" thickBot="1" x14ac:dyDescent="0.25">
      <c r="A47" s="70"/>
      <c r="B47" s="20" t="s">
        <v>26</v>
      </c>
      <c r="C47" s="22" t="s">
        <v>38</v>
      </c>
      <c r="D47" s="40">
        <v>43</v>
      </c>
      <c r="E47" s="41">
        <v>43677.059827444704</v>
      </c>
      <c r="F47" s="40">
        <v>44</v>
      </c>
      <c r="G47" s="41">
        <v>45314.949570973884</v>
      </c>
      <c r="H47" s="40">
        <v>46</v>
      </c>
      <c r="I47" s="67"/>
      <c r="J47" s="12"/>
      <c r="K47" s="12"/>
    </row>
    <row r="48" spans="1:11" ht="18.75" customHeight="1" x14ac:dyDescent="0.2">
      <c r="A48" s="71" t="s">
        <v>55</v>
      </c>
      <c r="B48" s="17" t="s">
        <v>33</v>
      </c>
      <c r="C48" s="23" t="s">
        <v>56</v>
      </c>
      <c r="D48" s="36">
        <v>6810</v>
      </c>
      <c r="E48" s="37">
        <v>7080019.4928164408</v>
      </c>
      <c r="F48" s="36">
        <v>7081</v>
      </c>
      <c r="G48" s="37">
        <v>7345520.2237970578</v>
      </c>
      <c r="H48" s="36">
        <v>7346</v>
      </c>
      <c r="I48" s="65" t="s">
        <v>18</v>
      </c>
      <c r="J48" s="12"/>
      <c r="K48" s="12"/>
    </row>
    <row r="49" spans="1:11" ht="16.5" customHeight="1" x14ac:dyDescent="0.2">
      <c r="A49" s="72"/>
      <c r="B49" s="19" t="s">
        <v>44</v>
      </c>
      <c r="C49" s="24" t="s">
        <v>57</v>
      </c>
      <c r="D49" s="38">
        <v>870</v>
      </c>
      <c r="E49" s="39">
        <v>903802.31056539528</v>
      </c>
      <c r="F49" s="38">
        <v>904</v>
      </c>
      <c r="G49" s="39">
        <v>937694.89721159765</v>
      </c>
      <c r="H49" s="38">
        <v>938</v>
      </c>
      <c r="I49" s="66"/>
      <c r="J49" s="12"/>
      <c r="K49" s="12"/>
    </row>
    <row r="50" spans="1:11" ht="16.5" customHeight="1" thickBot="1" x14ac:dyDescent="0.25">
      <c r="A50" s="73"/>
      <c r="B50" s="20" t="s">
        <v>26</v>
      </c>
      <c r="C50" s="22" t="s">
        <v>38</v>
      </c>
      <c r="D50" s="40">
        <v>365</v>
      </c>
      <c r="E50" s="41">
        <v>379043.57514586626</v>
      </c>
      <c r="F50" s="40">
        <v>380</v>
      </c>
      <c r="G50" s="41">
        <v>393257.70921383629</v>
      </c>
      <c r="H50" s="40">
        <v>394</v>
      </c>
      <c r="I50" s="67"/>
      <c r="J50" s="12"/>
      <c r="K50" s="12"/>
    </row>
    <row r="51" spans="1:11" ht="20.25" customHeight="1" x14ac:dyDescent="0.2">
      <c r="A51" s="52" t="s">
        <v>58</v>
      </c>
      <c r="B51" s="55" t="s">
        <v>52</v>
      </c>
      <c r="C51" s="11" t="s">
        <v>53</v>
      </c>
      <c r="D51" s="44">
        <v>118.3206</v>
      </c>
      <c r="E51" s="45"/>
      <c r="F51" s="44">
        <v>123.02975988</v>
      </c>
      <c r="G51" s="45"/>
      <c r="H51" s="44">
        <v>127.64337587550001</v>
      </c>
      <c r="I51" s="58" t="s">
        <v>18</v>
      </c>
      <c r="J51" s="12"/>
      <c r="K51" s="12"/>
    </row>
    <row r="52" spans="1:11" ht="20.25" customHeight="1" x14ac:dyDescent="0.2">
      <c r="A52" s="53"/>
      <c r="B52" s="56"/>
      <c r="C52" s="14" t="s">
        <v>38</v>
      </c>
      <c r="D52" s="38">
        <v>1164</v>
      </c>
      <c r="E52" s="39"/>
      <c r="F52" s="38">
        <v>1210</v>
      </c>
      <c r="G52" s="39"/>
      <c r="H52" s="38">
        <v>1256</v>
      </c>
      <c r="I52" s="59"/>
      <c r="J52" s="12"/>
      <c r="K52" s="12"/>
    </row>
    <row r="53" spans="1:11" ht="22.5" customHeight="1" thickBot="1" x14ac:dyDescent="0.25">
      <c r="A53" s="54"/>
      <c r="B53" s="57"/>
      <c r="C53" s="22" t="s">
        <v>61</v>
      </c>
      <c r="D53" s="50">
        <v>95</v>
      </c>
      <c r="E53" s="51">
        <v>1209518.5798369306</v>
      </c>
      <c r="F53" s="50">
        <f>D53*1.0375</f>
        <v>98.562500000000014</v>
      </c>
      <c r="G53" s="51">
        <v>1254875.5265808157</v>
      </c>
      <c r="H53" s="50">
        <f>F53*1.0375</f>
        <v>102.25859375000002</v>
      </c>
      <c r="I53" s="60"/>
      <c r="J53" s="12"/>
      <c r="K53" s="12"/>
    </row>
    <row r="54" spans="1:11" ht="23.25" customHeight="1" thickBot="1" x14ac:dyDescent="0.3">
      <c r="A54" s="61" t="s">
        <v>59</v>
      </c>
      <c r="B54" s="62"/>
      <c r="C54" s="63"/>
      <c r="D54" s="46">
        <f>SUM(D10:D53)</f>
        <v>83197.401200000022</v>
      </c>
      <c r="E54" s="46">
        <f>SUM(E10:E53)</f>
        <v>91161124.421178386</v>
      </c>
      <c r="F54" s="46">
        <f>SUM(F10:F53)</f>
        <v>86503.017380980004</v>
      </c>
      <c r="G54" s="46">
        <f>SUM(G10:G53)</f>
        <v>94579666.58697252</v>
      </c>
      <c r="H54" s="46">
        <f>SUM(H10:H53)</f>
        <v>89746.241607116026</v>
      </c>
      <c r="I54" s="25"/>
      <c r="J54" s="12"/>
    </row>
    <row r="55" spans="1:11" ht="16.5" customHeight="1" x14ac:dyDescent="0.25">
      <c r="A55" s="26"/>
      <c r="B55" s="26"/>
      <c r="C55" s="26"/>
      <c r="D55" s="26"/>
      <c r="E55" s="26"/>
      <c r="F55" s="26"/>
      <c r="G55" s="26"/>
      <c r="H55" s="26"/>
      <c r="I55" s="27"/>
    </row>
    <row r="56" spans="1:11" ht="19.5" customHeight="1" x14ac:dyDescent="0.2">
      <c r="A56" s="64" t="s">
        <v>60</v>
      </c>
      <c r="B56" s="64"/>
      <c r="C56" s="64"/>
      <c r="D56" s="64"/>
      <c r="E56" s="64"/>
      <c r="F56" s="64"/>
      <c r="G56" s="64"/>
      <c r="H56" s="64"/>
      <c r="I56" s="64"/>
    </row>
    <row r="57" spans="1:11" ht="19.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</row>
    <row r="58" spans="1:11" ht="16.5" customHeight="1" x14ac:dyDescent="0.2">
      <c r="B58" s="27"/>
      <c r="C58" s="27"/>
      <c r="D58" s="27"/>
      <c r="E58" s="27"/>
      <c r="F58" s="27"/>
      <c r="G58" s="27"/>
      <c r="H58" s="27"/>
      <c r="I58" s="28"/>
    </row>
    <row r="59" spans="1:11" ht="16.5" customHeight="1" x14ac:dyDescent="0.2">
      <c r="A59" s="29"/>
    </row>
    <row r="60" spans="1:11" ht="16.5" customHeight="1" x14ac:dyDescent="0.2">
      <c r="A60" s="7"/>
    </row>
    <row r="61" spans="1:11" ht="16.5" customHeight="1" x14ac:dyDescent="0.2">
      <c r="A61" s="7"/>
    </row>
    <row r="62" spans="1:11" ht="16.5" customHeight="1" x14ac:dyDescent="0.2">
      <c r="A62" s="7"/>
    </row>
    <row r="63" spans="1:11" ht="16.5" customHeight="1" x14ac:dyDescent="0.2">
      <c r="A63" s="7"/>
    </row>
    <row r="64" spans="1:11" ht="16.5" customHeight="1" x14ac:dyDescent="0.2">
      <c r="A64" s="7"/>
    </row>
    <row r="65" spans="1:1" ht="16.5" customHeight="1" x14ac:dyDescent="0.2">
      <c r="A65" s="7"/>
    </row>
    <row r="66" spans="1:1" ht="16.5" customHeight="1" x14ac:dyDescent="0.2">
      <c r="A66" s="7"/>
    </row>
  </sheetData>
  <mergeCells count="24">
    <mergeCell ref="A29:A34"/>
    <mergeCell ref="I29:I34"/>
    <mergeCell ref="A1:I1"/>
    <mergeCell ref="A2:I2"/>
    <mergeCell ref="A3:I3"/>
    <mergeCell ref="A4:I4"/>
    <mergeCell ref="A5:I5"/>
    <mergeCell ref="A6:I6"/>
    <mergeCell ref="B8:B9"/>
    <mergeCell ref="D8:H8"/>
    <mergeCell ref="I8:I9"/>
    <mergeCell ref="A10:A28"/>
    <mergeCell ref="I10:I28"/>
    <mergeCell ref="A35:A44"/>
    <mergeCell ref="I35:I44"/>
    <mergeCell ref="A45:A47"/>
    <mergeCell ref="I45:I47"/>
    <mergeCell ref="A48:A50"/>
    <mergeCell ref="I48:I50"/>
    <mergeCell ref="A51:A53"/>
    <mergeCell ref="B51:B53"/>
    <mergeCell ref="I51:I53"/>
    <mergeCell ref="A54:C54"/>
    <mergeCell ref="A56:I57"/>
  </mergeCells>
  <pageMargins left="0.2" right="0.21" top="0.5" bottom="0.4" header="0.28000000000000003" footer="0.2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Renúncia da Receita final (imp)</vt:lpstr>
      <vt:lpstr>'Renúncia da Receita final (imp)'!Area_de_impressao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28101</dc:creator>
  <cp:lastModifiedBy>Rogerio Rebucci</cp:lastModifiedBy>
  <cp:lastPrinted>2019-12-06T19:46:26Z</cp:lastPrinted>
  <dcterms:created xsi:type="dcterms:W3CDTF">2019-04-18T14:38:40Z</dcterms:created>
  <dcterms:modified xsi:type="dcterms:W3CDTF">2020-07-31T20:50:51Z</dcterms:modified>
</cp:coreProperties>
</file>